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6980" windowHeight="7995"/>
  </bookViews>
  <sheets>
    <sheet name="Planilh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H33" i="2"/>
  <c r="H11" i="2"/>
  <c r="I55" i="2"/>
  <c r="H55" i="2" s="1"/>
  <c r="J55" i="2" s="1"/>
  <c r="I56" i="2"/>
  <c r="I57" i="2"/>
  <c r="I48" i="2"/>
  <c r="I47" i="2"/>
  <c r="H47" i="2" s="1"/>
  <c r="I46" i="2"/>
  <c r="H46" i="2" s="1"/>
  <c r="I45" i="2"/>
  <c r="I44" i="2"/>
  <c r="I43" i="2"/>
  <c r="I38" i="2"/>
  <c r="I53" i="2"/>
  <c r="H53" i="2" s="1"/>
  <c r="I58" i="2"/>
  <c r="H58" i="2" s="1"/>
  <c r="I40" i="2"/>
  <c r="H40" i="2" s="1"/>
  <c r="I51" i="2"/>
  <c r="I62" i="2"/>
  <c r="H62" i="2" s="1"/>
  <c r="I63" i="2"/>
  <c r="H63" i="2" s="1"/>
  <c r="I49" i="2"/>
  <c r="I42" i="2"/>
  <c r="H42" i="2" s="1"/>
  <c r="I10" i="2"/>
  <c r="H10" i="2" s="1"/>
  <c r="I11" i="2"/>
  <c r="I12" i="2"/>
  <c r="H12" i="2" s="1"/>
  <c r="I13" i="2"/>
  <c r="H13" i="2" s="1"/>
  <c r="I14" i="2"/>
  <c r="H14" i="2" s="1"/>
  <c r="I15" i="2"/>
  <c r="H15" i="2" s="1"/>
  <c r="I18" i="2"/>
  <c r="H18" i="2" s="1"/>
  <c r="I19" i="2"/>
  <c r="H19" i="2" s="1"/>
  <c r="I20" i="2"/>
  <c r="I21" i="2"/>
  <c r="H21" i="2" s="1"/>
  <c r="I24" i="2"/>
  <c r="I25" i="2" s="1"/>
  <c r="I27" i="2"/>
  <c r="H27" i="2" s="1"/>
  <c r="I28" i="2"/>
  <c r="H28" i="2" s="1"/>
  <c r="I31" i="2"/>
  <c r="H31" i="2" s="1"/>
  <c r="I32" i="2"/>
  <c r="I33" i="2"/>
  <c r="I34" i="2"/>
  <c r="H34" i="2" s="1"/>
  <c r="I37" i="2"/>
  <c r="H37" i="2" s="1"/>
  <c r="I39" i="2"/>
  <c r="I41" i="2"/>
  <c r="H41" i="2" s="1"/>
  <c r="I50" i="2"/>
  <c r="I52" i="2"/>
  <c r="I54" i="2"/>
  <c r="H54" i="2" s="1"/>
  <c r="I59" i="2"/>
  <c r="H59" i="2" s="1"/>
  <c r="I7" i="2"/>
  <c r="I6" i="2"/>
  <c r="H6" i="2" s="1"/>
  <c r="J57" i="2" l="1"/>
  <c r="H56" i="2"/>
  <c r="J56" i="2" s="1"/>
  <c r="H52" i="2"/>
  <c r="J52" i="2" s="1"/>
  <c r="H51" i="2"/>
  <c r="J51" i="2" s="1"/>
  <c r="J50" i="2"/>
  <c r="H50" i="2"/>
  <c r="H49" i="2"/>
  <c r="J49" i="2" s="1"/>
  <c r="H48" i="2"/>
  <c r="J48" i="2" s="1"/>
  <c r="H45" i="2"/>
  <c r="J45" i="2" s="1"/>
  <c r="H44" i="2"/>
  <c r="J44" i="2" s="1"/>
  <c r="H43" i="2"/>
  <c r="J43" i="2" s="1"/>
  <c r="H39" i="2"/>
  <c r="J39" i="2" s="1"/>
  <c r="H38" i="2"/>
  <c r="H32" i="2"/>
  <c r="J32" i="2" s="1"/>
  <c r="H24" i="2"/>
  <c r="J21" i="2"/>
  <c r="H20" i="2"/>
  <c r="J20" i="2" s="1"/>
  <c r="J19" i="2"/>
  <c r="J11" i="2"/>
  <c r="J7" i="2"/>
  <c r="H7" i="2"/>
  <c r="J41" i="2"/>
  <c r="J40" i="2"/>
  <c r="J59" i="2"/>
  <c r="J42" i="2"/>
  <c r="J58" i="2"/>
  <c r="J46" i="2"/>
  <c r="J54" i="2"/>
  <c r="J53" i="2"/>
  <c r="J47" i="2"/>
  <c r="J34" i="2"/>
  <c r="J33" i="2"/>
  <c r="J15" i="2"/>
  <c r="J14" i="2"/>
  <c r="J13" i="2"/>
  <c r="J12" i="2"/>
  <c r="I64" i="2"/>
  <c r="J63" i="2"/>
  <c r="J62" i="2"/>
  <c r="I29" i="2"/>
  <c r="J24" i="2"/>
  <c r="J25" i="2" s="1"/>
  <c r="I35" i="2"/>
  <c r="H22" i="2"/>
  <c r="J18" i="2"/>
  <c r="J37" i="2"/>
  <c r="J6" i="2"/>
  <c r="H8" i="2"/>
  <c r="H16" i="2"/>
  <c r="J10" i="2"/>
  <c r="J27" i="2"/>
  <c r="I8" i="2"/>
  <c r="I22" i="2"/>
  <c r="I60" i="2"/>
  <c r="J28" i="2"/>
  <c r="I16" i="2"/>
  <c r="H60" i="2" l="1"/>
  <c r="J38" i="2"/>
  <c r="J60" i="2" s="1"/>
  <c r="J22" i="2"/>
  <c r="J8" i="2"/>
  <c r="J16" i="2"/>
  <c r="J64" i="2"/>
  <c r="H64" i="2"/>
  <c r="H29" i="2"/>
  <c r="H25" i="2"/>
  <c r="J29" i="2"/>
  <c r="H35" i="2"/>
  <c r="J31" i="2"/>
  <c r="J35" i="2" s="1"/>
  <c r="J65" i="2" l="1"/>
</calcChain>
</file>

<file path=xl/sharedStrings.xml><?xml version="1.0" encoding="utf-8"?>
<sst xmlns="http://schemas.openxmlformats.org/spreadsheetml/2006/main" count="160" uniqueCount="114">
  <si>
    <t>M3</t>
  </si>
  <si>
    <t>M2</t>
  </si>
  <si>
    <t>UN</t>
  </si>
  <si>
    <t>M</t>
  </si>
  <si>
    <t>04.11.020</t>
  </si>
  <si>
    <t>Retirada de aparelho sanitário incluindo acessórios</t>
  </si>
  <si>
    <t>Referência</t>
  </si>
  <si>
    <t xml:space="preserve"> Descrição</t>
  </si>
  <si>
    <t>Un</t>
  </si>
  <si>
    <t>Material</t>
  </si>
  <si>
    <t>Mão de Obra</t>
  </si>
  <si>
    <t>Custo Total</t>
  </si>
  <si>
    <t>44.02.062</t>
  </si>
  <si>
    <t>Tampo/bancada em granito, com frontão, espessura de 2 cm, acabamento polido</t>
  </si>
  <si>
    <t>44.03.720</t>
  </si>
  <si>
    <t>Torneira de mesa para lavatório, acionamento hidromecânico com alavanca, registro integrado regulador de vazão, em latão cromado, DN= 1/2´</t>
  </si>
  <si>
    <t>05.07.040</t>
  </si>
  <si>
    <t>Remoção de entulho separado de obra com caçamba metálica - terra, alvenaria, concreto, argamassa, madeira, papel, plástico ou metal</t>
  </si>
  <si>
    <t>04.30.060</t>
  </si>
  <si>
    <t>Remoção de tubulação hidráulica em geral, incluindo conexões, caixas e ralos</t>
  </si>
  <si>
    <t>04.11.140</t>
  </si>
  <si>
    <t>Retirada de sifão ou metais sanitários diversos</t>
  </si>
  <si>
    <t>03.02.040</t>
  </si>
  <si>
    <t>Demolição manual de alvenaria de elevação ou elemento vazado, incluindo revestimento</t>
  </si>
  <si>
    <t>04.09.020</t>
  </si>
  <si>
    <t>Retirada de esquadria metálica em geral</t>
  </si>
  <si>
    <t>03.04.020</t>
  </si>
  <si>
    <t>Demolição manual de revestimento cerâmico, incluindo a base</t>
  </si>
  <si>
    <t>04.19.120</t>
  </si>
  <si>
    <t>Remoção de interruptores, tomadas, botão de campainha ou cigarra</t>
  </si>
  <si>
    <t>11.16.220</t>
  </si>
  <si>
    <t>Nivelamento de piso em concreto com acabadora de superfície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</si>
  <si>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</si>
  <si>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</si>
  <si>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</si>
  <si>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</si>
  <si>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17.02.030</t>
  </si>
  <si>
    <t>Chapisco 1:4 com areia grossa</t>
  </si>
  <si>
    <t>22.02.030</t>
  </si>
  <si>
    <t>Forro em painéis de gesso acartonado, espessura de 12,5mm, fixo</t>
  </si>
  <si>
    <t>33.02.080</t>
  </si>
  <si>
    <t>Massa corrida à base de resina acrílica</t>
  </si>
  <si>
    <t>33.10.010</t>
  </si>
  <si>
    <t>Tinta látex antimofo em massa, inclusive preparo</t>
  </si>
  <si>
    <t>43.02.080</t>
  </si>
  <si>
    <t>Chuveiro elétrico de 6.500W / 220V com resistência blindada</t>
  </si>
  <si>
    <t>44.03.210</t>
  </si>
  <si>
    <t>Ducha cromada simples</t>
  </si>
  <si>
    <t>44.04.030</t>
  </si>
  <si>
    <t>Prateleira em granito com espessura de 2 cm</t>
  </si>
  <si>
    <t>Prateleira em granito com espessura de 2 cm (Nicho Porcelanato Banheiro Preto Porta Shampoo Prateleira)</t>
  </si>
  <si>
    <t>41.31.080</t>
  </si>
  <si>
    <t>Luminária LED redonda de embutir com difusor translúcido, 4000 K, fluxo luminoso de 800 a 1060 lm, potência de 9 W a 12 W</t>
  </si>
  <si>
    <t>40.04.490</t>
  </si>
  <si>
    <t>Conjunto 2 interruptores simples e 1 tomada 2P+T de 10 A, completo</t>
  </si>
  <si>
    <t>CJ</t>
  </si>
  <si>
    <t>40.04.450</t>
  </si>
  <si>
    <t>Tomada 2P+T de 10 A - 250 V, completa</t>
  </si>
  <si>
    <t>46.01.030</t>
  </si>
  <si>
    <t>Tubo de PVC rígido soldável marrom, DN= 32 mm, (1´), inclusive conexões</t>
  </si>
  <si>
    <t>Quantidade</t>
  </si>
  <si>
    <t>BDI</t>
  </si>
  <si>
    <t>Valor total sem BDI</t>
  </si>
  <si>
    <t>Valor total com BDI</t>
  </si>
  <si>
    <t>DEMOLIÇÃO</t>
  </si>
  <si>
    <t>RETIRADA DE MATERIAL</t>
  </si>
  <si>
    <t>REVESTIMENTO</t>
  </si>
  <si>
    <t>FORRO</t>
  </si>
  <si>
    <t>ELÉTRICA</t>
  </si>
  <si>
    <t>PINTURA</t>
  </si>
  <si>
    <t>TOTAL PARCIAL</t>
  </si>
  <si>
    <t>TOTAL</t>
  </si>
  <si>
    <t>OBJETO: CONTRATAÇÃO DE UMA EMPRESA ESPECIALIZADA PARA EXECUÇÃO DA REFORMA DE 2 SANITÁRIOS</t>
  </si>
  <si>
    <t>VIDROS E ESPELHOS</t>
  </si>
  <si>
    <t>44.03.010</t>
  </si>
  <si>
    <t>Dispenser toalheiro em ABS e policarbonato para bobina de 20 cm x 200 m, com alavanca</t>
  </si>
  <si>
    <t>44.03.050</t>
  </si>
  <si>
    <t>Dispenser papel higiênico em ABS para rolão 300 / 600 m, com visor</t>
  </si>
  <si>
    <t>26.04.010</t>
  </si>
  <si>
    <t>Espelho em vidro cristal liso, espessura de 4 mm</t>
  </si>
  <si>
    <t>26.03.074</t>
  </si>
  <si>
    <t>Vidro laminado temperado incolor de 16 mm</t>
  </si>
  <si>
    <t>44.01.070</t>
  </si>
  <si>
    <t>Bacia sifonada de louça sem tampa com saída horizontal - 6 litros</t>
  </si>
  <si>
    <t>44.03.400</t>
  </si>
  <si>
    <t>Torneira curta com rosca para uso geral, em latão fundido cromado, DN= 3/4´</t>
  </si>
  <si>
    <t>29.01.210</t>
  </si>
  <si>
    <t>Cantoneira em aço galvanizado</t>
  </si>
  <si>
    <t>KG</t>
  </si>
  <si>
    <t>LOUÇAS E METAIS , INSTALAÇÕES HIDROSANITÁRIAS E ESGOTO</t>
  </si>
  <si>
    <t>46.03.050</t>
  </si>
  <si>
    <t>Tubo de PVC rígido PxB com virola e anel de borracha, linha esgoto série reforçada ´R´, DN= 100 mm, inclusive conexões</t>
  </si>
  <si>
    <t>49.01.070</t>
  </si>
  <si>
    <t>Caixa sifonada de PVC rígido de 250 x 230 x 75 mm, com tampa cega</t>
  </si>
  <si>
    <t>SINAPI 100849</t>
  </si>
  <si>
    <t>ASSENTO SANITÁRIO CONVENCIONAL</t>
  </si>
  <si>
    <t>44.20.220</t>
  </si>
  <si>
    <t>Sifão de metal cromado de 1´ x 1 1/2´</t>
  </si>
  <si>
    <t>44.20.230</t>
  </si>
  <si>
    <t>Tubo de ligação para sanitário</t>
  </si>
  <si>
    <t>44.20.640</t>
  </si>
  <si>
    <t>Válvula de metal cromado de 1 1/2´</t>
  </si>
  <si>
    <t>44.20.100</t>
  </si>
  <si>
    <t>Engate flexível metálico DN= 1/2´</t>
  </si>
  <si>
    <t>47.01.020</t>
  </si>
  <si>
    <t>Registro de gaveta em latão fundido sem acabamento, DN= 3/4´</t>
  </si>
  <si>
    <t>44.20.150</t>
  </si>
  <si>
    <t>Acabamento cromado para registro</t>
  </si>
  <si>
    <t>46.03.038</t>
  </si>
  <si>
    <t>Tubo de PVC rígido PxB com virola e anel de borracha, linha esgoto série reforçada ´R´, DN= 50 mm, inclusive conexões</t>
  </si>
  <si>
    <t>46.03.080</t>
  </si>
  <si>
    <t>Tubo de PVC rígido, pontas lisas, soldável, linha esgoto série reforçada ´R´, DN= 40 mm, inclusive conexões</t>
  </si>
  <si>
    <t>LAVATÓRIO LOUÇA BRANCA SUSPENSO, 29,5 X 39CM OU EQUIVALENTE</t>
  </si>
  <si>
    <t>SINAPI 86942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</si>
</sst>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0" xfId="1" applyFont="1" applyAlignment="1">
      <alignment wrapText="1"/>
    </xf>
    <xf numFmtId="0" fontId="2" fillId="3" borderId="1" xfId="0" applyFont="1" applyFill="1" applyBorder="1"/>
    <xf numFmtId="9" fontId="2" fillId="3" borderId="1" xfId="2" applyFont="1" applyFill="1" applyBorder="1" applyAlignment="1"/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1" xfId="0" applyNumberFormat="1" applyBorder="1" applyAlignment="1">
      <alignment wrapText="1"/>
    </xf>
    <xf numFmtId="44" fontId="0" fillId="2" borderId="1" xfId="0" applyNumberFormat="1" applyFill="1" applyBorder="1"/>
    <xf numFmtId="44" fontId="2" fillId="2" borderId="1" xfId="0" applyNumberFormat="1" applyFont="1" applyFill="1" applyBorder="1"/>
    <xf numFmtId="44" fontId="0" fillId="5" borderId="1" xfId="0" applyNumberFormat="1" applyFill="1" applyBorder="1" applyAlignment="1">
      <alignment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2" fillId="5" borderId="1" xfId="0" applyFont="1" applyFill="1" applyBorder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tabSelected="1" topLeftCell="A31" workbookViewId="0">
      <selection activeCell="F63" sqref="F63"/>
    </sheetView>
  </sheetViews>
  <sheetFormatPr defaultRowHeight="15" x14ac:dyDescent="0.25"/>
  <cols>
    <col min="1" max="1" width="13.42578125" customWidth="1"/>
    <col min="2" max="2" width="84" style="2" customWidth="1"/>
    <col min="3" max="3" width="3.7109375" bestFit="1" customWidth="1"/>
    <col min="5" max="5" width="12.28515625" bestFit="1" customWidth="1"/>
    <col min="6" max="6" width="10.85546875" bestFit="1" customWidth="1"/>
    <col min="7" max="7" width="11.42578125" bestFit="1" customWidth="1"/>
    <col min="8" max="8" width="12.140625" bestFit="1" customWidth="1"/>
    <col min="9" max="9" width="13.28515625" style="7" bestFit="1" customWidth="1"/>
    <col min="10" max="10" width="13.28515625" style="2" bestFit="1" customWidth="1"/>
  </cols>
  <sheetData>
    <row r="3" spans="1:15" ht="30" x14ac:dyDescent="0.25">
      <c r="B3" s="2" t="s">
        <v>72</v>
      </c>
    </row>
    <row r="4" spans="1:15" s="1" customFormat="1" ht="30" x14ac:dyDescent="0.25">
      <c r="A4" s="11" t="s">
        <v>6</v>
      </c>
      <c r="B4" s="12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60</v>
      </c>
      <c r="H4" s="11" t="s">
        <v>61</v>
      </c>
      <c r="I4" s="13" t="s">
        <v>62</v>
      </c>
      <c r="J4" s="12" t="s">
        <v>63</v>
      </c>
    </row>
    <row r="5" spans="1:15" x14ac:dyDescent="0.25">
      <c r="A5" s="8" t="s">
        <v>64</v>
      </c>
      <c r="B5" s="8"/>
      <c r="C5" s="8"/>
      <c r="D5" s="8"/>
      <c r="E5" s="8"/>
      <c r="F5" s="8"/>
      <c r="G5" s="8"/>
      <c r="H5" s="9">
        <v>0.27</v>
      </c>
      <c r="I5" s="8"/>
      <c r="J5" s="8"/>
    </row>
    <row r="6" spans="1:15" x14ac:dyDescent="0.25">
      <c r="A6" s="4" t="s">
        <v>22</v>
      </c>
      <c r="B6" s="5" t="s">
        <v>23</v>
      </c>
      <c r="C6" s="4" t="s">
        <v>0</v>
      </c>
      <c r="D6" s="4"/>
      <c r="E6" s="4">
        <v>67.48</v>
      </c>
      <c r="F6" s="4"/>
      <c r="G6" s="4">
        <v>2.1</v>
      </c>
      <c r="H6" s="14">
        <f>0.27*I6</f>
        <v>0</v>
      </c>
      <c r="I6" s="6">
        <f>F6*G6</f>
        <v>0</v>
      </c>
      <c r="J6" s="15">
        <f>H6+I6</f>
        <v>0</v>
      </c>
    </row>
    <row r="7" spans="1:15" x14ac:dyDescent="0.25">
      <c r="A7" s="4" t="s">
        <v>26</v>
      </c>
      <c r="B7" s="5" t="s">
        <v>27</v>
      </c>
      <c r="C7" s="4" t="s">
        <v>1</v>
      </c>
      <c r="D7" s="4"/>
      <c r="E7" s="4">
        <v>10.119999999999999</v>
      </c>
      <c r="F7" s="4"/>
      <c r="G7" s="4">
        <v>88.34</v>
      </c>
      <c r="H7" s="14">
        <f>0.27*I7</f>
        <v>0</v>
      </c>
      <c r="I7" s="6">
        <f>F7*G7</f>
        <v>0</v>
      </c>
      <c r="J7" s="15">
        <f>H7+I7</f>
        <v>0</v>
      </c>
    </row>
    <row r="8" spans="1:15" x14ac:dyDescent="0.25">
      <c r="A8" s="23" t="s">
        <v>70</v>
      </c>
      <c r="B8" s="23"/>
      <c r="C8" s="23"/>
      <c r="D8" s="23"/>
      <c r="E8" s="23"/>
      <c r="F8" s="23"/>
      <c r="G8" s="23"/>
      <c r="H8" s="16">
        <f>SUM(H6:H7)</f>
        <v>0</v>
      </c>
      <c r="I8" s="16">
        <f>SUM(I6:I7)</f>
        <v>0</v>
      </c>
      <c r="J8" s="17">
        <f>SUM(J6:J7)</f>
        <v>0</v>
      </c>
    </row>
    <row r="9" spans="1:15" x14ac:dyDescent="0.25">
      <c r="A9" s="8" t="s">
        <v>65</v>
      </c>
      <c r="B9" s="8"/>
      <c r="C9" s="8"/>
      <c r="D9" s="8"/>
      <c r="E9" s="8"/>
      <c r="F9" s="8"/>
      <c r="G9" s="8"/>
      <c r="H9" s="8"/>
      <c r="I9" s="8"/>
      <c r="J9" s="8"/>
    </row>
    <row r="10" spans="1:15" x14ac:dyDescent="0.25">
      <c r="A10" s="4" t="s">
        <v>24</v>
      </c>
      <c r="B10" s="5" t="s">
        <v>25</v>
      </c>
      <c r="C10" s="4" t="s">
        <v>1</v>
      </c>
      <c r="D10" s="4"/>
      <c r="E10" s="4">
        <v>26.18</v>
      </c>
      <c r="F10" s="4"/>
      <c r="G10" s="4">
        <v>1.2</v>
      </c>
      <c r="H10" s="14">
        <f>0.27*I10</f>
        <v>0</v>
      </c>
      <c r="I10" s="6">
        <f t="shared" ref="I10:I59" si="0">F10*G10</f>
        <v>0</v>
      </c>
      <c r="J10" s="15">
        <f t="shared" ref="J10:J15" si="1">H10+I10</f>
        <v>0</v>
      </c>
    </row>
    <row r="11" spans="1:15" x14ac:dyDescent="0.25">
      <c r="A11" s="4" t="s">
        <v>4</v>
      </c>
      <c r="B11" s="5" t="s">
        <v>5</v>
      </c>
      <c r="C11" s="4" t="s">
        <v>2</v>
      </c>
      <c r="D11" s="4"/>
      <c r="E11" s="4">
        <v>36.9</v>
      </c>
      <c r="F11" s="4"/>
      <c r="G11" s="4">
        <v>6</v>
      </c>
      <c r="H11" s="14">
        <f>0.27*I11</f>
        <v>0</v>
      </c>
      <c r="I11" s="6">
        <f t="shared" si="0"/>
        <v>0</v>
      </c>
      <c r="J11" s="15">
        <f t="shared" si="1"/>
        <v>0</v>
      </c>
    </row>
    <row r="12" spans="1:15" x14ac:dyDescent="0.25">
      <c r="A12" s="4" t="s">
        <v>20</v>
      </c>
      <c r="B12" s="5" t="s">
        <v>21</v>
      </c>
      <c r="C12" s="4" t="s">
        <v>2</v>
      </c>
      <c r="D12" s="4"/>
      <c r="E12" s="4">
        <v>9.84</v>
      </c>
      <c r="F12" s="4"/>
      <c r="G12" s="4">
        <v>4</v>
      </c>
      <c r="H12" s="14">
        <f t="shared" ref="H12:H15" si="2">0.27*I12</f>
        <v>0</v>
      </c>
      <c r="I12" s="6">
        <f t="shared" si="0"/>
        <v>0</v>
      </c>
      <c r="J12" s="15">
        <f t="shared" si="1"/>
        <v>0</v>
      </c>
    </row>
    <row r="13" spans="1:15" x14ac:dyDescent="0.25">
      <c r="A13" s="4" t="s">
        <v>28</v>
      </c>
      <c r="B13" s="5" t="s">
        <v>29</v>
      </c>
      <c r="C13" s="4" t="s">
        <v>2</v>
      </c>
      <c r="D13" s="4"/>
      <c r="E13" s="4">
        <v>16.59</v>
      </c>
      <c r="F13" s="4"/>
      <c r="G13" s="4">
        <v>4</v>
      </c>
      <c r="H13" s="14">
        <f t="shared" si="2"/>
        <v>0</v>
      </c>
      <c r="I13" s="6">
        <f t="shared" si="0"/>
        <v>0</v>
      </c>
      <c r="J13" s="15">
        <f t="shared" si="1"/>
        <v>0</v>
      </c>
      <c r="O13" s="3"/>
    </row>
    <row r="14" spans="1:15" x14ac:dyDescent="0.25">
      <c r="A14" s="4" t="s">
        <v>18</v>
      </c>
      <c r="B14" s="5" t="s">
        <v>19</v>
      </c>
      <c r="C14" s="4" t="s">
        <v>3</v>
      </c>
      <c r="D14" s="4"/>
      <c r="E14" s="4">
        <v>6.75</v>
      </c>
      <c r="F14" s="4"/>
      <c r="G14" s="4">
        <v>14</v>
      </c>
      <c r="H14" s="14">
        <f t="shared" si="2"/>
        <v>0</v>
      </c>
      <c r="I14" s="6">
        <f t="shared" si="0"/>
        <v>0</v>
      </c>
      <c r="J14" s="15">
        <f t="shared" si="1"/>
        <v>0</v>
      </c>
    </row>
    <row r="15" spans="1:15" ht="30" x14ac:dyDescent="0.25">
      <c r="A15" s="4" t="s">
        <v>16</v>
      </c>
      <c r="B15" s="5" t="s">
        <v>17</v>
      </c>
      <c r="C15" s="4" t="s">
        <v>0</v>
      </c>
      <c r="D15" s="4">
        <v>82.65</v>
      </c>
      <c r="E15" s="4">
        <v>10.119999999999999</v>
      </c>
      <c r="F15" s="4"/>
      <c r="G15" s="4">
        <v>9.1199999999999992</v>
      </c>
      <c r="H15" s="14">
        <f t="shared" si="2"/>
        <v>0</v>
      </c>
      <c r="I15" s="6">
        <f t="shared" si="0"/>
        <v>0</v>
      </c>
      <c r="J15" s="15">
        <f t="shared" si="1"/>
        <v>0</v>
      </c>
    </row>
    <row r="16" spans="1:15" x14ac:dyDescent="0.25">
      <c r="A16" s="23" t="s">
        <v>70</v>
      </c>
      <c r="B16" s="23"/>
      <c r="C16" s="23"/>
      <c r="D16" s="23"/>
      <c r="E16" s="23"/>
      <c r="F16" s="23"/>
      <c r="G16" s="23"/>
      <c r="H16" s="16">
        <f>SUM(H10:H15)</f>
        <v>0</v>
      </c>
      <c r="I16" s="16">
        <f>SUM(I10:I15)</f>
        <v>0</v>
      </c>
      <c r="J16" s="17">
        <f>SUM(J10:J15)</f>
        <v>0</v>
      </c>
    </row>
    <row r="17" spans="1:10" x14ac:dyDescent="0.25">
      <c r="A17" s="8" t="s">
        <v>66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4" t="s">
        <v>30</v>
      </c>
      <c r="B18" s="5" t="s">
        <v>31</v>
      </c>
      <c r="C18" s="4" t="s">
        <v>1</v>
      </c>
      <c r="D18" s="4">
        <v>15.17</v>
      </c>
      <c r="E18" s="4"/>
      <c r="F18" s="4"/>
      <c r="G18" s="4">
        <v>9.24</v>
      </c>
      <c r="H18" s="14">
        <f>0.27*I18</f>
        <v>0</v>
      </c>
      <c r="I18" s="6">
        <f t="shared" si="0"/>
        <v>0</v>
      </c>
      <c r="J18" s="15">
        <f>H18+I18</f>
        <v>0</v>
      </c>
    </row>
    <row r="19" spans="1:10" x14ac:dyDescent="0.25">
      <c r="A19" s="4" t="s">
        <v>36</v>
      </c>
      <c r="B19" s="5" t="s">
        <v>37</v>
      </c>
      <c r="C19" s="4" t="s">
        <v>1</v>
      </c>
      <c r="D19" s="4">
        <v>1.47</v>
      </c>
      <c r="E19" s="4">
        <v>3.95</v>
      </c>
      <c r="F19" s="4"/>
      <c r="G19" s="4">
        <v>79.099999999999994</v>
      </c>
      <c r="H19" s="14">
        <f t="shared" ref="H19:H21" si="3">0.27*I19</f>
        <v>0</v>
      </c>
      <c r="I19" s="6">
        <f t="shared" si="0"/>
        <v>0</v>
      </c>
      <c r="J19" s="15">
        <f>H19+I19</f>
        <v>0</v>
      </c>
    </row>
    <row r="20" spans="1:10" ht="45" x14ac:dyDescent="0.25">
      <c r="A20" s="4" t="s">
        <v>32</v>
      </c>
      <c r="B20" s="5" t="s">
        <v>33</v>
      </c>
      <c r="C20" s="4" t="s">
        <v>1</v>
      </c>
      <c r="D20" s="4">
        <v>103.81</v>
      </c>
      <c r="E20" s="4">
        <v>33.659999999999997</v>
      </c>
      <c r="F20" s="4"/>
      <c r="G20" s="4">
        <v>9.24</v>
      </c>
      <c r="H20" s="14">
        <f t="shared" si="3"/>
        <v>0</v>
      </c>
      <c r="I20" s="6">
        <f t="shared" si="0"/>
        <v>0</v>
      </c>
      <c r="J20" s="15">
        <f>H20+I20</f>
        <v>0</v>
      </c>
    </row>
    <row r="21" spans="1:10" ht="45" x14ac:dyDescent="0.25">
      <c r="A21" s="4" t="s">
        <v>34</v>
      </c>
      <c r="B21" s="5" t="s">
        <v>35</v>
      </c>
      <c r="C21" s="4" t="s">
        <v>1</v>
      </c>
      <c r="D21" s="4">
        <v>90.26</v>
      </c>
      <c r="E21" s="4">
        <v>33.659999999999997</v>
      </c>
      <c r="F21" s="4"/>
      <c r="G21" s="4">
        <v>79.099999999999994</v>
      </c>
      <c r="H21" s="14">
        <f t="shared" si="3"/>
        <v>0</v>
      </c>
      <c r="I21" s="6">
        <f t="shared" si="0"/>
        <v>0</v>
      </c>
      <c r="J21" s="15">
        <f>H21+I21</f>
        <v>0</v>
      </c>
    </row>
    <row r="22" spans="1:10" x14ac:dyDescent="0.25">
      <c r="A22" s="23" t="s">
        <v>70</v>
      </c>
      <c r="B22" s="23"/>
      <c r="C22" s="23"/>
      <c r="D22" s="23"/>
      <c r="E22" s="23"/>
      <c r="F22" s="23"/>
      <c r="G22" s="23"/>
      <c r="H22" s="16">
        <f>SUM(H18:H21)</f>
        <v>0</v>
      </c>
      <c r="I22" s="16">
        <f>SUM(I18:I21)</f>
        <v>0</v>
      </c>
      <c r="J22" s="17">
        <f>SUM(J18:J21)</f>
        <v>0</v>
      </c>
    </row>
    <row r="23" spans="1:10" x14ac:dyDescent="0.25">
      <c r="A23" s="8" t="s">
        <v>67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A24" s="4" t="s">
        <v>38</v>
      </c>
      <c r="B24" s="5" t="s">
        <v>39</v>
      </c>
      <c r="C24" s="4" t="s">
        <v>1</v>
      </c>
      <c r="D24" s="4">
        <v>98.36</v>
      </c>
      <c r="E24" s="4"/>
      <c r="F24" s="4"/>
      <c r="G24" s="4">
        <v>9.24</v>
      </c>
      <c r="H24" s="14">
        <f>0.27*I24</f>
        <v>0</v>
      </c>
      <c r="I24" s="6">
        <f t="shared" si="0"/>
        <v>0</v>
      </c>
      <c r="J24" s="15">
        <f>H24+I24</f>
        <v>0</v>
      </c>
    </row>
    <row r="25" spans="1:10" x14ac:dyDescent="0.25">
      <c r="A25" s="23" t="s">
        <v>70</v>
      </c>
      <c r="B25" s="23"/>
      <c r="C25" s="23"/>
      <c r="D25" s="23"/>
      <c r="E25" s="23"/>
      <c r="F25" s="23"/>
      <c r="G25" s="23"/>
      <c r="H25" s="16">
        <f>SUM(H24)</f>
        <v>0</v>
      </c>
      <c r="I25" s="16">
        <f>SUM(I24)</f>
        <v>0</v>
      </c>
      <c r="J25" s="17">
        <f>SUM(J24)</f>
        <v>0</v>
      </c>
    </row>
    <row r="26" spans="1:10" x14ac:dyDescent="0.25">
      <c r="A26" s="8" t="s">
        <v>69</v>
      </c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4" t="s">
        <v>40</v>
      </c>
      <c r="B27" s="5" t="s">
        <v>41</v>
      </c>
      <c r="C27" s="4" t="s">
        <v>1</v>
      </c>
      <c r="D27" s="4">
        <v>5.16</v>
      </c>
      <c r="E27" s="4">
        <v>9.98</v>
      </c>
      <c r="F27" s="4"/>
      <c r="G27" s="4">
        <v>9.24</v>
      </c>
      <c r="H27" s="14">
        <f>0.27*I27</f>
        <v>0</v>
      </c>
      <c r="I27" s="6">
        <f t="shared" si="0"/>
        <v>0</v>
      </c>
      <c r="J27" s="15">
        <f>H27+I27</f>
        <v>0</v>
      </c>
    </row>
    <row r="28" spans="1:10" x14ac:dyDescent="0.25">
      <c r="A28" s="4" t="s">
        <v>42</v>
      </c>
      <c r="B28" s="5" t="s">
        <v>43</v>
      </c>
      <c r="C28" s="4" t="s">
        <v>1</v>
      </c>
      <c r="D28" s="4">
        <v>7.41</v>
      </c>
      <c r="E28" s="4">
        <v>17.82</v>
      </c>
      <c r="F28" s="4"/>
      <c r="G28" s="4">
        <v>9.24</v>
      </c>
      <c r="H28" s="14">
        <f>0.27*I28</f>
        <v>0</v>
      </c>
      <c r="I28" s="6">
        <f t="shared" si="0"/>
        <v>0</v>
      </c>
      <c r="J28" s="15">
        <f>H28+I28</f>
        <v>0</v>
      </c>
    </row>
    <row r="29" spans="1:10" x14ac:dyDescent="0.25">
      <c r="A29" s="23" t="s">
        <v>70</v>
      </c>
      <c r="B29" s="23"/>
      <c r="C29" s="23"/>
      <c r="D29" s="23"/>
      <c r="E29" s="23"/>
      <c r="F29" s="23"/>
      <c r="G29" s="23"/>
      <c r="H29" s="16">
        <f>SUM(H27:H28)</f>
        <v>0</v>
      </c>
      <c r="I29" s="16">
        <f>SUM(I27:I28)</f>
        <v>0</v>
      </c>
      <c r="J29" s="17">
        <f>SUM(J27:J28)</f>
        <v>0</v>
      </c>
    </row>
    <row r="30" spans="1:10" x14ac:dyDescent="0.25">
      <c r="A30" s="8" t="s">
        <v>68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4" t="s">
        <v>56</v>
      </c>
      <c r="B31" s="5" t="s">
        <v>57</v>
      </c>
      <c r="C31" s="4" t="s">
        <v>55</v>
      </c>
      <c r="D31" s="4">
        <v>11.05</v>
      </c>
      <c r="E31" s="4">
        <v>12.44</v>
      </c>
      <c r="F31" s="4"/>
      <c r="G31" s="4">
        <v>2</v>
      </c>
      <c r="H31" s="14">
        <f>0.27*I31</f>
        <v>0</v>
      </c>
      <c r="I31" s="6">
        <f t="shared" si="0"/>
        <v>0</v>
      </c>
      <c r="J31" s="15">
        <f>H31+I31</f>
        <v>0</v>
      </c>
    </row>
    <row r="32" spans="1:10" x14ac:dyDescent="0.25">
      <c r="A32" s="4" t="s">
        <v>53</v>
      </c>
      <c r="B32" s="5" t="s">
        <v>54</v>
      </c>
      <c r="C32" s="4" t="s">
        <v>55</v>
      </c>
      <c r="D32" s="4">
        <v>24.85</v>
      </c>
      <c r="E32" s="4">
        <v>12.44</v>
      </c>
      <c r="F32" s="4"/>
      <c r="G32" s="4">
        <v>2</v>
      </c>
      <c r="H32" s="14">
        <f t="shared" ref="H32:H34" si="4">0.27*I32</f>
        <v>0</v>
      </c>
      <c r="I32" s="6">
        <f t="shared" si="0"/>
        <v>0</v>
      </c>
      <c r="J32" s="15">
        <f>H32+I32</f>
        <v>0</v>
      </c>
    </row>
    <row r="33" spans="1:10" ht="30" x14ac:dyDescent="0.25">
      <c r="A33" s="4" t="s">
        <v>51</v>
      </c>
      <c r="B33" s="5" t="s">
        <v>52</v>
      </c>
      <c r="C33" s="4" t="s">
        <v>2</v>
      </c>
      <c r="D33" s="4">
        <v>142.06</v>
      </c>
      <c r="E33" s="4">
        <v>16.59</v>
      </c>
      <c r="F33" s="4"/>
      <c r="G33" s="4">
        <v>4</v>
      </c>
      <c r="H33" s="14">
        <f t="shared" si="4"/>
        <v>0</v>
      </c>
      <c r="I33" s="6">
        <f t="shared" si="0"/>
        <v>0</v>
      </c>
      <c r="J33" s="15">
        <f>H33+I33</f>
        <v>0</v>
      </c>
    </row>
    <row r="34" spans="1:10" x14ac:dyDescent="0.25">
      <c r="A34" s="4" t="s">
        <v>44</v>
      </c>
      <c r="B34" s="5" t="s">
        <v>45</v>
      </c>
      <c r="C34" s="4" t="s">
        <v>2</v>
      </c>
      <c r="D34" s="4">
        <v>433.4</v>
      </c>
      <c r="E34" s="4">
        <v>33.04</v>
      </c>
      <c r="F34" s="4"/>
      <c r="G34" s="4">
        <v>2</v>
      </c>
      <c r="H34" s="14">
        <f t="shared" si="4"/>
        <v>0</v>
      </c>
      <c r="I34" s="6">
        <f t="shared" si="0"/>
        <v>0</v>
      </c>
      <c r="J34" s="15">
        <f>H34+I34</f>
        <v>0</v>
      </c>
    </row>
    <row r="35" spans="1:10" x14ac:dyDescent="0.25">
      <c r="A35" s="23" t="s">
        <v>70</v>
      </c>
      <c r="B35" s="23"/>
      <c r="C35" s="23"/>
      <c r="D35" s="23"/>
      <c r="E35" s="23"/>
      <c r="F35" s="23"/>
      <c r="G35" s="23"/>
      <c r="H35" s="16">
        <f>SUM(H31:H34)</f>
        <v>0</v>
      </c>
      <c r="I35" s="16">
        <f>SUM(I31:I34)</f>
        <v>0</v>
      </c>
      <c r="J35" s="17">
        <f>SUM(J31:J34)</f>
        <v>0</v>
      </c>
    </row>
    <row r="36" spans="1:10" x14ac:dyDescent="0.25">
      <c r="A36" s="8" t="s">
        <v>89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4" t="s">
        <v>82</v>
      </c>
      <c r="B37" s="5" t="s">
        <v>83</v>
      </c>
      <c r="C37" s="4" t="s">
        <v>2</v>
      </c>
      <c r="D37" s="4">
        <v>414.82</v>
      </c>
      <c r="E37" s="4">
        <v>49.91</v>
      </c>
      <c r="F37" s="4"/>
      <c r="G37" s="4">
        <v>2</v>
      </c>
      <c r="H37" s="14">
        <f>0.27*I37</f>
        <v>0</v>
      </c>
      <c r="I37" s="6">
        <f t="shared" si="0"/>
        <v>0</v>
      </c>
      <c r="J37" s="15">
        <f t="shared" ref="J37:J59" si="5">H37+I37</f>
        <v>0</v>
      </c>
    </row>
    <row r="38" spans="1:10" x14ac:dyDescent="0.25">
      <c r="A38" s="4" t="s">
        <v>94</v>
      </c>
      <c r="B38" s="5" t="s">
        <v>95</v>
      </c>
      <c r="C38" s="4" t="s">
        <v>2</v>
      </c>
      <c r="D38" s="4"/>
      <c r="E38" s="4">
        <v>48.97</v>
      </c>
      <c r="F38" s="4"/>
      <c r="G38" s="4">
        <v>2</v>
      </c>
      <c r="H38" s="14">
        <f t="shared" ref="H38:H59" si="6">0.27*I38</f>
        <v>0</v>
      </c>
      <c r="I38" s="6">
        <f t="shared" si="0"/>
        <v>0</v>
      </c>
      <c r="J38" s="15">
        <f t="shared" si="5"/>
        <v>0</v>
      </c>
    </row>
    <row r="39" spans="1:10" x14ac:dyDescent="0.25">
      <c r="A39" s="4" t="s">
        <v>12</v>
      </c>
      <c r="B39" s="5" t="s">
        <v>13</v>
      </c>
      <c r="C39" s="4" t="s">
        <v>1</v>
      </c>
      <c r="D39" s="4">
        <v>725.38</v>
      </c>
      <c r="E39" s="4">
        <v>68.540000000000006</v>
      </c>
      <c r="F39" s="4"/>
      <c r="G39" s="4">
        <v>2.88</v>
      </c>
      <c r="H39" s="14">
        <f t="shared" si="6"/>
        <v>0</v>
      </c>
      <c r="I39" s="6">
        <f t="shared" si="0"/>
        <v>0</v>
      </c>
      <c r="J39" s="15">
        <f t="shared" si="5"/>
        <v>0</v>
      </c>
    </row>
    <row r="40" spans="1:10" x14ac:dyDescent="0.25">
      <c r="A40" s="19" t="s">
        <v>86</v>
      </c>
      <c r="B40" s="20" t="s">
        <v>87</v>
      </c>
      <c r="C40" s="21" t="s">
        <v>88</v>
      </c>
      <c r="D40" s="22">
        <v>17.420000000000002</v>
      </c>
      <c r="E40" s="22">
        <v>13.27</v>
      </c>
      <c r="F40" s="22"/>
      <c r="G40" s="4">
        <v>16</v>
      </c>
      <c r="H40" s="14">
        <f t="shared" si="6"/>
        <v>0</v>
      </c>
      <c r="I40" s="6">
        <f t="shared" si="0"/>
        <v>0</v>
      </c>
      <c r="J40" s="15">
        <f t="shared" si="5"/>
        <v>0</v>
      </c>
    </row>
    <row r="41" spans="1:10" x14ac:dyDescent="0.25">
      <c r="A41" s="4" t="s">
        <v>46</v>
      </c>
      <c r="B41" s="5" t="s">
        <v>47</v>
      </c>
      <c r="C41" s="4" t="s">
        <v>2</v>
      </c>
      <c r="D41" s="4">
        <v>64.930000000000007</v>
      </c>
      <c r="E41" s="4">
        <v>20.74</v>
      </c>
      <c r="F41" s="4"/>
      <c r="G41" s="4">
        <v>2</v>
      </c>
      <c r="H41" s="14">
        <f t="shared" si="6"/>
        <v>0</v>
      </c>
      <c r="I41" s="6">
        <f t="shared" si="0"/>
        <v>0</v>
      </c>
      <c r="J41" s="15">
        <f t="shared" si="5"/>
        <v>0</v>
      </c>
    </row>
    <row r="42" spans="1:10" x14ac:dyDescent="0.25">
      <c r="A42" s="4" t="s">
        <v>74</v>
      </c>
      <c r="B42" s="5" t="s">
        <v>75</v>
      </c>
      <c r="C42" s="4" t="s">
        <v>2</v>
      </c>
      <c r="D42" s="4">
        <v>259.77</v>
      </c>
      <c r="E42" s="4">
        <v>5.13</v>
      </c>
      <c r="F42" s="4"/>
      <c r="G42" s="4">
        <v>2</v>
      </c>
      <c r="H42" s="14">
        <f t="shared" si="6"/>
        <v>0</v>
      </c>
      <c r="I42" s="6">
        <f t="shared" si="0"/>
        <v>0</v>
      </c>
      <c r="J42" s="15">
        <f t="shared" si="5"/>
        <v>0</v>
      </c>
    </row>
    <row r="43" spans="1:10" x14ac:dyDescent="0.25">
      <c r="A43" s="4" t="s">
        <v>96</v>
      </c>
      <c r="B43" s="5" t="s">
        <v>97</v>
      </c>
      <c r="C43" s="4" t="s">
        <v>2</v>
      </c>
      <c r="D43" s="4">
        <v>168.32</v>
      </c>
      <c r="E43" s="4">
        <v>20.74</v>
      </c>
      <c r="F43" s="4"/>
      <c r="G43" s="4">
        <v>2</v>
      </c>
      <c r="H43" s="14">
        <f t="shared" si="6"/>
        <v>0</v>
      </c>
      <c r="I43" s="6">
        <f t="shared" si="0"/>
        <v>0</v>
      </c>
      <c r="J43" s="15">
        <f t="shared" si="5"/>
        <v>0</v>
      </c>
    </row>
    <row r="44" spans="1:10" x14ac:dyDescent="0.25">
      <c r="A44" s="4" t="s">
        <v>98</v>
      </c>
      <c r="B44" s="5" t="s">
        <v>99</v>
      </c>
      <c r="C44" s="4" t="s">
        <v>2</v>
      </c>
      <c r="D44" s="4">
        <v>38.22</v>
      </c>
      <c r="E44" s="4">
        <v>5.0599999999999996</v>
      </c>
      <c r="F44" s="4"/>
      <c r="G44" s="4">
        <v>2</v>
      </c>
      <c r="H44" s="14">
        <f t="shared" si="6"/>
        <v>0</v>
      </c>
      <c r="I44" s="6">
        <f t="shared" si="0"/>
        <v>0</v>
      </c>
      <c r="J44" s="15">
        <f t="shared" si="5"/>
        <v>0</v>
      </c>
    </row>
    <row r="45" spans="1:10" x14ac:dyDescent="0.25">
      <c r="A45" s="4" t="s">
        <v>100</v>
      </c>
      <c r="B45" s="5" t="s">
        <v>101</v>
      </c>
      <c r="C45" s="4" t="s">
        <v>2</v>
      </c>
      <c r="D45" s="4">
        <v>77.94</v>
      </c>
      <c r="E45" s="4">
        <v>8.2899999999999991</v>
      </c>
      <c r="F45" s="4"/>
      <c r="G45" s="4">
        <v>2</v>
      </c>
      <c r="H45" s="14">
        <f t="shared" si="6"/>
        <v>0</v>
      </c>
      <c r="I45" s="6">
        <f t="shared" si="0"/>
        <v>0</v>
      </c>
      <c r="J45" s="15">
        <f t="shared" si="5"/>
        <v>0</v>
      </c>
    </row>
    <row r="46" spans="1:10" x14ac:dyDescent="0.25">
      <c r="A46" s="4" t="s">
        <v>102</v>
      </c>
      <c r="B46" s="5" t="s">
        <v>103</v>
      </c>
      <c r="C46" s="4" t="s">
        <v>2</v>
      </c>
      <c r="D46" s="4">
        <v>35.200000000000003</v>
      </c>
      <c r="E46" s="4">
        <v>5.0599999999999996</v>
      </c>
      <c r="F46" s="4"/>
      <c r="G46" s="4">
        <v>2</v>
      </c>
      <c r="H46" s="14">
        <f t="shared" si="6"/>
        <v>0</v>
      </c>
      <c r="I46" s="6">
        <f t="shared" si="0"/>
        <v>0</v>
      </c>
      <c r="J46" s="15">
        <f t="shared" si="5"/>
        <v>0</v>
      </c>
    </row>
    <row r="47" spans="1:10" x14ac:dyDescent="0.25">
      <c r="A47" s="4" t="s">
        <v>104</v>
      </c>
      <c r="B47" s="5" t="s">
        <v>105</v>
      </c>
      <c r="C47" s="4" t="s">
        <v>2</v>
      </c>
      <c r="D47" s="4">
        <v>46.75</v>
      </c>
      <c r="E47" s="4">
        <v>24.88</v>
      </c>
      <c r="F47" s="4"/>
      <c r="G47" s="4">
        <v>2</v>
      </c>
      <c r="H47" s="14">
        <f t="shared" si="6"/>
        <v>0</v>
      </c>
      <c r="I47" s="6">
        <f t="shared" si="0"/>
        <v>0</v>
      </c>
      <c r="J47" s="15">
        <f t="shared" si="5"/>
        <v>0</v>
      </c>
    </row>
    <row r="48" spans="1:10" x14ac:dyDescent="0.25">
      <c r="A48" s="4" t="s">
        <v>106</v>
      </c>
      <c r="B48" s="5" t="s">
        <v>107</v>
      </c>
      <c r="C48" s="4" t="s">
        <v>2</v>
      </c>
      <c r="D48" s="4">
        <v>63.74</v>
      </c>
      <c r="E48" s="4">
        <v>2.87</v>
      </c>
      <c r="F48" s="4"/>
      <c r="G48" s="4">
        <v>2</v>
      </c>
      <c r="H48" s="14">
        <f t="shared" si="6"/>
        <v>0</v>
      </c>
      <c r="I48" s="6">
        <f t="shared" si="0"/>
        <v>0</v>
      </c>
      <c r="J48" s="15">
        <f t="shared" si="5"/>
        <v>0</v>
      </c>
    </row>
    <row r="49" spans="1:10" x14ac:dyDescent="0.25">
      <c r="A49" s="4" t="s">
        <v>76</v>
      </c>
      <c r="B49" s="5" t="s">
        <v>77</v>
      </c>
      <c r="C49" s="4" t="s">
        <v>2</v>
      </c>
      <c r="D49" s="4">
        <v>84.19</v>
      </c>
      <c r="E49" s="4">
        <v>5.13</v>
      </c>
      <c r="F49" s="4"/>
      <c r="G49" s="4">
        <v>2</v>
      </c>
      <c r="H49" s="14">
        <f t="shared" si="6"/>
        <v>0</v>
      </c>
      <c r="I49" s="6">
        <f t="shared" si="0"/>
        <v>0</v>
      </c>
      <c r="J49" s="15">
        <f t="shared" si="5"/>
        <v>0</v>
      </c>
    </row>
    <row r="50" spans="1:10" ht="30" x14ac:dyDescent="0.25">
      <c r="A50" s="4" t="s">
        <v>14</v>
      </c>
      <c r="B50" s="5" t="s">
        <v>15</v>
      </c>
      <c r="C50" s="4" t="s">
        <v>2</v>
      </c>
      <c r="D50" s="4">
        <v>657.51</v>
      </c>
      <c r="E50" s="4">
        <v>15.82</v>
      </c>
      <c r="F50" s="4"/>
      <c r="G50" s="4">
        <v>2</v>
      </c>
      <c r="H50" s="14">
        <f t="shared" si="6"/>
        <v>0</v>
      </c>
      <c r="I50" s="6">
        <f t="shared" si="0"/>
        <v>0</v>
      </c>
      <c r="J50" s="15">
        <f t="shared" si="5"/>
        <v>0</v>
      </c>
    </row>
    <row r="51" spans="1:10" x14ac:dyDescent="0.25">
      <c r="A51" s="4" t="s">
        <v>84</v>
      </c>
      <c r="B51" s="5" t="s">
        <v>85</v>
      </c>
      <c r="C51" s="4" t="s">
        <v>2</v>
      </c>
      <c r="D51" s="4">
        <v>38.6</v>
      </c>
      <c r="E51" s="4">
        <v>14.59</v>
      </c>
      <c r="F51" s="4"/>
      <c r="G51" s="4">
        <v>2</v>
      </c>
      <c r="H51" s="14">
        <f t="shared" si="6"/>
        <v>0</v>
      </c>
      <c r="I51" s="6">
        <f t="shared" si="0"/>
        <v>0</v>
      </c>
      <c r="J51" s="15">
        <f t="shared" si="5"/>
        <v>0</v>
      </c>
    </row>
    <row r="52" spans="1:10" x14ac:dyDescent="0.25">
      <c r="A52" s="4" t="s">
        <v>48</v>
      </c>
      <c r="B52" s="5" t="s">
        <v>49</v>
      </c>
      <c r="C52" s="4" t="s">
        <v>1</v>
      </c>
      <c r="D52" s="4">
        <v>473.35</v>
      </c>
      <c r="E52" s="4">
        <v>24.31</v>
      </c>
      <c r="F52" s="4"/>
      <c r="G52" s="4">
        <v>1.44</v>
      </c>
      <c r="H52" s="14">
        <f t="shared" si="6"/>
        <v>0</v>
      </c>
      <c r="I52" s="6">
        <f t="shared" si="0"/>
        <v>0</v>
      </c>
      <c r="J52" s="15">
        <f t="shared" si="5"/>
        <v>0</v>
      </c>
    </row>
    <row r="53" spans="1:10" x14ac:dyDescent="0.25">
      <c r="A53" s="4" t="s">
        <v>92</v>
      </c>
      <c r="B53" s="5" t="s">
        <v>93</v>
      </c>
      <c r="C53" s="4" t="s">
        <v>2</v>
      </c>
      <c r="D53" s="4">
        <v>109.87</v>
      </c>
      <c r="E53" s="4">
        <v>41.47</v>
      </c>
      <c r="F53" s="4"/>
      <c r="G53" s="4">
        <v>2</v>
      </c>
      <c r="H53" s="14">
        <f t="shared" si="6"/>
        <v>0</v>
      </c>
      <c r="I53" s="6">
        <f t="shared" si="0"/>
        <v>0</v>
      </c>
      <c r="J53" s="15">
        <f t="shared" si="5"/>
        <v>0</v>
      </c>
    </row>
    <row r="54" spans="1:10" ht="30" x14ac:dyDescent="0.25">
      <c r="A54" s="4" t="s">
        <v>48</v>
      </c>
      <c r="B54" s="5" t="s">
        <v>50</v>
      </c>
      <c r="C54" s="4" t="s">
        <v>1</v>
      </c>
      <c r="D54" s="4">
        <v>473.35</v>
      </c>
      <c r="E54" s="4">
        <v>24.31</v>
      </c>
      <c r="F54" s="4"/>
      <c r="G54" s="4">
        <v>1.4</v>
      </c>
      <c r="H54" s="14">
        <f t="shared" si="6"/>
        <v>0</v>
      </c>
      <c r="I54" s="6">
        <f t="shared" si="0"/>
        <v>0</v>
      </c>
      <c r="J54" s="15">
        <f t="shared" si="5"/>
        <v>0</v>
      </c>
    </row>
    <row r="55" spans="1:10" x14ac:dyDescent="0.25">
      <c r="A55" s="4" t="s">
        <v>113</v>
      </c>
      <c r="B55" s="5" t="s">
        <v>112</v>
      </c>
      <c r="C55" s="4" t="s">
        <v>2</v>
      </c>
      <c r="D55" s="4">
        <v>272.02999999999997</v>
      </c>
      <c r="E55" s="4">
        <v>0</v>
      </c>
      <c r="F55" s="4"/>
      <c r="G55" s="4">
        <v>2</v>
      </c>
      <c r="H55" s="14">
        <f t="shared" si="6"/>
        <v>0</v>
      </c>
      <c r="I55" s="6">
        <f t="shared" si="0"/>
        <v>0</v>
      </c>
      <c r="J55" s="15">
        <f t="shared" si="5"/>
        <v>0</v>
      </c>
    </row>
    <row r="56" spans="1:10" ht="30" x14ac:dyDescent="0.25">
      <c r="A56" s="4" t="s">
        <v>110</v>
      </c>
      <c r="B56" s="5" t="s">
        <v>111</v>
      </c>
      <c r="C56" s="4" t="s">
        <v>3</v>
      </c>
      <c r="D56" s="4">
        <v>19.89</v>
      </c>
      <c r="E56" s="4">
        <v>20.74</v>
      </c>
      <c r="F56" s="4"/>
      <c r="G56" s="4">
        <v>6</v>
      </c>
      <c r="H56" s="14">
        <f t="shared" si="6"/>
        <v>0</v>
      </c>
      <c r="I56" s="6">
        <f t="shared" si="0"/>
        <v>0</v>
      </c>
      <c r="J56" s="15">
        <f t="shared" si="5"/>
        <v>0</v>
      </c>
    </row>
    <row r="57" spans="1:10" ht="30" x14ac:dyDescent="0.25">
      <c r="A57" s="4" t="s">
        <v>108</v>
      </c>
      <c r="B57" s="5" t="s">
        <v>109</v>
      </c>
      <c r="C57" s="4" t="s">
        <v>3</v>
      </c>
      <c r="D57" s="4">
        <v>22.98</v>
      </c>
      <c r="E57" s="4">
        <v>24.88</v>
      </c>
      <c r="F57" s="4"/>
      <c r="G57" s="4">
        <v>6</v>
      </c>
      <c r="H57" s="14">
        <f t="shared" si="6"/>
        <v>0</v>
      </c>
      <c r="I57" s="6">
        <f t="shared" si="0"/>
        <v>0</v>
      </c>
      <c r="J57" s="15">
        <f t="shared" si="5"/>
        <v>0</v>
      </c>
    </row>
    <row r="58" spans="1:10" ht="30" x14ac:dyDescent="0.25">
      <c r="A58" s="4" t="s">
        <v>90</v>
      </c>
      <c r="B58" s="5" t="s">
        <v>91</v>
      </c>
      <c r="C58" s="4" t="s">
        <v>3</v>
      </c>
      <c r="D58" s="4">
        <v>55.37</v>
      </c>
      <c r="E58" s="4">
        <v>45.62</v>
      </c>
      <c r="F58" s="4"/>
      <c r="G58" s="4">
        <v>6</v>
      </c>
      <c r="H58" s="14">
        <f t="shared" si="6"/>
        <v>0</v>
      </c>
      <c r="I58" s="6">
        <f t="shared" si="0"/>
        <v>0</v>
      </c>
      <c r="J58" s="15">
        <f t="shared" si="5"/>
        <v>0</v>
      </c>
    </row>
    <row r="59" spans="1:10" x14ac:dyDescent="0.25">
      <c r="A59" s="4" t="s">
        <v>58</v>
      </c>
      <c r="B59" s="5" t="s">
        <v>59</v>
      </c>
      <c r="C59" s="4" t="s">
        <v>3</v>
      </c>
      <c r="D59" s="4">
        <v>16.739999999999998</v>
      </c>
      <c r="E59" s="4">
        <v>20.74</v>
      </c>
      <c r="F59" s="4"/>
      <c r="G59" s="4">
        <v>24</v>
      </c>
      <c r="H59" s="14">
        <f t="shared" si="6"/>
        <v>0</v>
      </c>
      <c r="I59" s="6">
        <f t="shared" si="0"/>
        <v>0</v>
      </c>
      <c r="J59" s="15">
        <f t="shared" si="5"/>
        <v>0</v>
      </c>
    </row>
    <row r="60" spans="1:10" x14ac:dyDescent="0.25">
      <c r="A60" s="23" t="s">
        <v>70</v>
      </c>
      <c r="B60" s="23"/>
      <c r="C60" s="23"/>
      <c r="D60" s="23"/>
      <c r="E60" s="23"/>
      <c r="F60" s="23"/>
      <c r="G60" s="23"/>
      <c r="H60" s="16">
        <f>SUM(H37:H59)</f>
        <v>0</v>
      </c>
      <c r="I60" s="16">
        <f>SUM(I37:I59)</f>
        <v>0</v>
      </c>
      <c r="J60" s="17">
        <f>SUM(J37:J59)</f>
        <v>0</v>
      </c>
    </row>
    <row r="61" spans="1:10" x14ac:dyDescent="0.25">
      <c r="A61" s="8" t="s">
        <v>73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4" t="s">
        <v>78</v>
      </c>
      <c r="B62" s="5" t="s">
        <v>79</v>
      </c>
      <c r="C62" s="4" t="s">
        <v>1</v>
      </c>
      <c r="D62" s="4">
        <v>507.97</v>
      </c>
      <c r="E62" s="4"/>
      <c r="F62" s="4"/>
      <c r="G62" s="4">
        <v>2.4</v>
      </c>
      <c r="H62" s="14">
        <f>0.27*I62</f>
        <v>0</v>
      </c>
      <c r="I62" s="6">
        <f t="shared" ref="I62:I63" si="7">F62*G62</f>
        <v>0</v>
      </c>
      <c r="J62" s="15">
        <f t="shared" ref="J62:J63" si="8">H62+I62</f>
        <v>0</v>
      </c>
    </row>
    <row r="63" spans="1:10" x14ac:dyDescent="0.25">
      <c r="A63" s="4" t="s">
        <v>80</v>
      </c>
      <c r="B63" s="5" t="s">
        <v>81</v>
      </c>
      <c r="C63" s="4" t="s">
        <v>1</v>
      </c>
      <c r="D63" s="4">
        <v>1189.29</v>
      </c>
      <c r="E63" s="4">
        <v>35.85</v>
      </c>
      <c r="F63" s="4"/>
      <c r="G63" s="4">
        <v>2.94</v>
      </c>
      <c r="H63" s="14">
        <f>0.27*I63</f>
        <v>0</v>
      </c>
      <c r="I63" s="6">
        <f t="shared" si="7"/>
        <v>0</v>
      </c>
      <c r="J63" s="15">
        <f t="shared" si="8"/>
        <v>0</v>
      </c>
    </row>
    <row r="64" spans="1:10" x14ac:dyDescent="0.25">
      <c r="A64" s="23" t="s">
        <v>70</v>
      </c>
      <c r="B64" s="23"/>
      <c r="C64" s="23"/>
      <c r="D64" s="23"/>
      <c r="E64" s="23"/>
      <c r="F64" s="23"/>
      <c r="G64" s="23"/>
      <c r="H64" s="16">
        <f>SUM(H62:H63)</f>
        <v>0</v>
      </c>
      <c r="I64" s="16">
        <f>SUM(I62:I63)</f>
        <v>0</v>
      </c>
      <c r="J64" s="17">
        <f>SUM(J62:J63)</f>
        <v>0</v>
      </c>
    </row>
    <row r="65" spans="1:10" x14ac:dyDescent="0.25">
      <c r="A65" s="24" t="s">
        <v>71</v>
      </c>
      <c r="B65" s="24"/>
      <c r="C65" s="24"/>
      <c r="D65" s="24"/>
      <c r="E65" s="24"/>
      <c r="F65" s="24"/>
      <c r="G65" s="24"/>
      <c r="H65" s="24"/>
      <c r="I65" s="24"/>
      <c r="J65" s="18">
        <f>J8+J16+J22+J25+J29+J35+J60+J64</f>
        <v>0</v>
      </c>
    </row>
  </sheetData>
  <mergeCells count="9">
    <mergeCell ref="A60:G60"/>
    <mergeCell ref="A25:G25"/>
    <mergeCell ref="A65:I65"/>
    <mergeCell ref="A8:G8"/>
    <mergeCell ref="A16:G16"/>
    <mergeCell ref="A22:G22"/>
    <mergeCell ref="A29:G29"/>
    <mergeCell ref="A35:G35"/>
    <mergeCell ref="A64:G64"/>
  </mergeCells>
  <conditionalFormatting sqref="A40">
    <cfRule type="expression" dxfId="5" priority="6" stopIfTrue="1">
      <formula>G40&lt;6</formula>
    </cfRule>
  </conditionalFormatting>
  <conditionalFormatting sqref="B40">
    <cfRule type="expression" dxfId="4" priority="5" stopIfTrue="1">
      <formula>G40&lt;6</formula>
    </cfRule>
  </conditionalFormatting>
  <conditionalFormatting sqref="C40">
    <cfRule type="expression" dxfId="3" priority="4" stopIfTrue="1">
      <formula>G40&lt;6</formula>
    </cfRule>
  </conditionalFormatting>
  <conditionalFormatting sqref="D40">
    <cfRule type="expression" dxfId="2" priority="3" stopIfTrue="1">
      <formula>G40&lt;6</formula>
    </cfRule>
  </conditionalFormatting>
  <conditionalFormatting sqref="E40">
    <cfRule type="expression" dxfId="1" priority="2" stopIfTrue="1">
      <formula>G40&lt;6</formula>
    </cfRule>
  </conditionalFormatting>
  <conditionalFormatting sqref="F40">
    <cfRule type="expression" dxfId="0" priority="1" stopIfTrue="1">
      <formula>G40&lt;6</formula>
    </cfRule>
  </conditionalFormatting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USUARIO</cp:lastModifiedBy>
  <cp:lastPrinted>2023-03-15T16:41:56Z</cp:lastPrinted>
  <dcterms:created xsi:type="dcterms:W3CDTF">2023-02-09T19:58:51Z</dcterms:created>
  <dcterms:modified xsi:type="dcterms:W3CDTF">2023-03-23T14:26:55Z</dcterms:modified>
</cp:coreProperties>
</file>